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ACH\"/>
    </mc:Choice>
  </mc:AlternateContent>
  <bookViews>
    <workbookView xWindow="120" yWindow="120" windowWidth="15180" windowHeight="8175" tabRatio="348"/>
  </bookViews>
  <sheets>
    <sheet name="complete" sheetId="15" r:id="rId1"/>
  </sheets>
  <calcPr calcId="152511"/>
</workbook>
</file>

<file path=xl/calcChain.xml><?xml version="1.0" encoding="utf-8"?>
<calcChain xmlns="http://schemas.openxmlformats.org/spreadsheetml/2006/main">
  <c r="J6" i="15" l="1"/>
  <c r="J9" i="15" s="1"/>
  <c r="H10" i="15"/>
  <c r="F10" i="15"/>
  <c r="F5" i="15"/>
  <c r="F6" i="15" s="1"/>
  <c r="J7" i="15" l="1"/>
  <c r="J8" i="15"/>
  <c r="J5" i="15"/>
  <c r="F7" i="15"/>
  <c r="F8" i="15" s="1"/>
  <c r="J10" i="15" l="1"/>
  <c r="F4" i="15" s="1"/>
  <c r="F11" i="15" s="1"/>
  <c r="F12" i="15"/>
  <c r="F9" i="15"/>
  <c r="F13" i="15" l="1"/>
  <c r="F14" i="15" s="1"/>
  <c r="F15" i="15" s="1"/>
  <c r="F16" i="15" l="1"/>
</calcChain>
</file>

<file path=xl/sharedStrings.xml><?xml version="1.0" encoding="utf-8"?>
<sst xmlns="http://schemas.openxmlformats.org/spreadsheetml/2006/main" count="39" uniqueCount="38">
  <si>
    <t>Toplam giderler</t>
  </si>
  <si>
    <t>Gelir-gider</t>
  </si>
  <si>
    <t>YarDoc</t>
  </si>
  <si>
    <t>Doc</t>
  </si>
  <si>
    <t>Prof</t>
  </si>
  <si>
    <t>Yonetici</t>
  </si>
  <si>
    <t>ArGor</t>
  </si>
  <si>
    <t>Okutman ders %</t>
  </si>
  <si>
    <t>Kadro</t>
  </si>
  <si>
    <t>Net</t>
  </si>
  <si>
    <t>Öğrenci sayısı</t>
  </si>
  <si>
    <t>Eğitim ücreti (net)</t>
  </si>
  <si>
    <t>İdari maaş</t>
  </si>
  <si>
    <t>İdari/hoca oranı</t>
  </si>
  <si>
    <t>Sınıf büyüklüğü</t>
  </si>
  <si>
    <t>Ders/Hoca (yıl)</t>
  </si>
  <si>
    <t>Burs oranı</t>
  </si>
  <si>
    <t>YarDoç maaş</t>
  </si>
  <si>
    <t>Ders sayısı/yıl</t>
  </si>
  <si>
    <t>Toplam ders kaydı</t>
  </si>
  <si>
    <t>Sınıf sayısı</t>
  </si>
  <si>
    <t>Okutman sınıf</t>
  </si>
  <si>
    <t>Hoca sayısı</t>
  </si>
  <si>
    <t xml:space="preserve">Öğrenci/Hoca </t>
  </si>
  <si>
    <t>Eğitim geliri</t>
  </si>
  <si>
    <t>Diğer giderler</t>
  </si>
  <si>
    <t>Ort. hoca maaş</t>
  </si>
  <si>
    <t>Diğer gider/maaş</t>
  </si>
  <si>
    <t>Diğer gider/gelir</t>
  </si>
  <si>
    <t>Akademik maaş</t>
  </si>
  <si>
    <t>sabit öğrenci sayıları ile (steady state)</t>
  </si>
  <si>
    <t>FakülteTasarımcısı3000®</t>
  </si>
  <si>
    <t>Endeks</t>
  </si>
  <si>
    <t>VERI</t>
  </si>
  <si>
    <t>brut</t>
  </si>
  <si>
    <t>Okutman</t>
  </si>
  <si>
    <t>Ortalama</t>
  </si>
  <si>
    <t>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</si>
</sst>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#,##0;[Red]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55"/>
      <name val="Arial"/>
      <family val="2"/>
    </font>
    <font>
      <b/>
      <i/>
      <sz val="8"/>
      <color indexed="61"/>
      <name val="Arial"/>
      <family val="2"/>
    </font>
    <font>
      <b/>
      <sz val="12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165" fontId="2" fillId="3" borderId="1" xfId="1" applyNumberFormat="1" applyFont="1" applyFill="1" applyBorder="1"/>
    <xf numFmtId="0" fontId="3" fillId="0" borderId="0" xfId="0" applyFont="1"/>
    <xf numFmtId="9" fontId="2" fillId="2" borderId="1" xfId="2" applyFont="1" applyFill="1" applyBorder="1"/>
    <xf numFmtId="0" fontId="2" fillId="0" borderId="0" xfId="0" applyFont="1" applyFill="1" applyBorder="1"/>
    <xf numFmtId="9" fontId="2" fillId="2" borderId="1" xfId="0" applyNumberFormat="1" applyFont="1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2" fillId="4" borderId="1" xfId="0" applyFont="1" applyFill="1" applyBorder="1"/>
    <xf numFmtId="9" fontId="2" fillId="0" borderId="0" xfId="2" applyFont="1" applyFill="1" applyBorder="1"/>
    <xf numFmtId="9" fontId="4" fillId="0" borderId="0" xfId="2" applyFont="1" applyFill="1" applyBorder="1"/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2" fillId="0" borderId="0" xfId="0" applyNumberFormat="1" applyFont="1" applyFill="1"/>
    <xf numFmtId="0" fontId="1" fillId="4" borderId="1" xfId="0" applyFont="1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0" borderId="0" xfId="0" applyFont="1"/>
    <xf numFmtId="167" fontId="6" fillId="0" borderId="0" xfId="2" applyNumberFormat="1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/>
    <xf numFmtId="166" fontId="2" fillId="0" borderId="2" xfId="0" applyNumberFormat="1" applyFont="1" applyFill="1" applyBorder="1"/>
    <xf numFmtId="0" fontId="2" fillId="5" borderId="1" xfId="0" applyFont="1" applyFill="1" applyBorder="1"/>
    <xf numFmtId="2" fontId="2" fillId="5" borderId="1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tabSelected="1" zoomScale="150" workbookViewId="0">
      <selection activeCell="I13" sqref="I13"/>
    </sheetView>
  </sheetViews>
  <sheetFormatPr defaultColWidth="9.140625" defaultRowHeight="15.75" x14ac:dyDescent="0.25"/>
  <cols>
    <col min="1" max="1" width="1.7109375" style="1" customWidth="1"/>
    <col min="2" max="2" width="19.7109375" style="1" customWidth="1"/>
    <col min="3" max="3" width="8.42578125" style="1" customWidth="1"/>
    <col min="4" max="4" width="2" style="1" customWidth="1"/>
    <col min="5" max="5" width="20.28515625" style="1" bestFit="1" customWidth="1"/>
    <col min="6" max="6" width="14.28515625" style="1" customWidth="1"/>
    <col min="7" max="7" width="2" style="1" customWidth="1"/>
    <col min="8" max="8" width="6.42578125" style="1" customWidth="1"/>
    <col min="9" max="9" width="8.7109375" style="1" customWidth="1"/>
    <col min="10" max="10" width="7" style="1" customWidth="1"/>
    <col min="11" max="11" width="6.85546875" style="22" bestFit="1" customWidth="1"/>
    <col min="12" max="16384" width="9.140625" style="1"/>
  </cols>
  <sheetData>
    <row r="1" spans="2:11" ht="8.1" customHeight="1" x14ac:dyDescent="0.25"/>
    <row r="2" spans="2:11" x14ac:dyDescent="0.25">
      <c r="C2" s="5" t="s">
        <v>31</v>
      </c>
    </row>
    <row r="3" spans="2:11" ht="8.1" customHeight="1" x14ac:dyDescent="0.25"/>
    <row r="4" spans="2:11" x14ac:dyDescent="0.25">
      <c r="B4" s="2" t="s">
        <v>10</v>
      </c>
      <c r="C4" s="2">
        <v>1000</v>
      </c>
      <c r="E4" s="26" t="s">
        <v>26</v>
      </c>
      <c r="F4" s="26">
        <f>J10</f>
        <v>6300</v>
      </c>
      <c r="H4" s="17" t="s">
        <v>37</v>
      </c>
      <c r="I4" s="9" t="s">
        <v>8</v>
      </c>
      <c r="J4" s="14" t="s">
        <v>9</v>
      </c>
      <c r="K4" s="17" t="s">
        <v>32</v>
      </c>
    </row>
    <row r="5" spans="2:11" x14ac:dyDescent="0.25">
      <c r="B5" s="2" t="s">
        <v>11</v>
      </c>
      <c r="C5" s="2">
        <v>30000</v>
      </c>
      <c r="E5" s="26" t="s">
        <v>19</v>
      </c>
      <c r="F5" s="26">
        <f>C4*C9</f>
        <v>12000</v>
      </c>
      <c r="H5" s="15">
        <v>0.1</v>
      </c>
      <c r="I5" s="10" t="s">
        <v>6</v>
      </c>
      <c r="J5" s="14">
        <f>J6*0.6</f>
        <v>3000</v>
      </c>
      <c r="K5" s="15">
        <v>0.6</v>
      </c>
    </row>
    <row r="6" spans="2:11" x14ac:dyDescent="0.25">
      <c r="B6" s="2" t="s">
        <v>17</v>
      </c>
      <c r="C6" s="2">
        <v>5000</v>
      </c>
      <c r="E6" s="26" t="s">
        <v>20</v>
      </c>
      <c r="F6" s="26">
        <f>F5/C11</f>
        <v>300</v>
      </c>
      <c r="H6" s="15">
        <v>0.4</v>
      </c>
      <c r="I6" s="10" t="s">
        <v>2</v>
      </c>
      <c r="J6" s="14">
        <f>C6</f>
        <v>5000</v>
      </c>
      <c r="K6" s="18" t="s">
        <v>33</v>
      </c>
    </row>
    <row r="7" spans="2:11" x14ac:dyDescent="0.25">
      <c r="B7" s="2" t="s">
        <v>12</v>
      </c>
      <c r="C7" s="2">
        <v>3000</v>
      </c>
      <c r="E7" s="26" t="s">
        <v>21</v>
      </c>
      <c r="F7" s="26">
        <f>F6*C10</f>
        <v>30</v>
      </c>
      <c r="H7" s="15">
        <v>0.3</v>
      </c>
      <c r="I7" s="10" t="s">
        <v>3</v>
      </c>
      <c r="J7" s="14">
        <f>J6*1.4</f>
        <v>7000</v>
      </c>
      <c r="K7" s="15">
        <v>1.4</v>
      </c>
    </row>
    <row r="8" spans="2:11" x14ac:dyDescent="0.25">
      <c r="B8" s="2" t="s">
        <v>13</v>
      </c>
      <c r="C8" s="2">
        <v>1.2</v>
      </c>
      <c r="E8" s="26" t="s">
        <v>22</v>
      </c>
      <c r="F8" s="26">
        <f>(F6-F7)/C12</f>
        <v>67.5</v>
      </c>
      <c r="H8" s="15">
        <v>0.15</v>
      </c>
      <c r="I8" s="10" t="s">
        <v>4</v>
      </c>
      <c r="J8" s="14">
        <f>J6*1.8</f>
        <v>9000</v>
      </c>
      <c r="K8" s="15">
        <v>1.8</v>
      </c>
    </row>
    <row r="9" spans="2:11" x14ac:dyDescent="0.25">
      <c r="B9" s="2" t="s">
        <v>18</v>
      </c>
      <c r="C9" s="2">
        <v>12</v>
      </c>
      <c r="E9" s="26" t="s">
        <v>23</v>
      </c>
      <c r="F9" s="27">
        <f>C4/F8</f>
        <v>14.814814814814815</v>
      </c>
      <c r="H9" s="15">
        <v>0.05</v>
      </c>
      <c r="I9" s="10" t="s">
        <v>5</v>
      </c>
      <c r="J9" s="14">
        <f>J6*2.2</f>
        <v>11000</v>
      </c>
      <c r="K9" s="15">
        <v>2.2000000000000002</v>
      </c>
    </row>
    <row r="10" spans="2:11" x14ac:dyDescent="0.25">
      <c r="B10" s="2" t="s">
        <v>7</v>
      </c>
      <c r="C10" s="8">
        <v>0.1</v>
      </c>
      <c r="E10" s="3" t="s">
        <v>24</v>
      </c>
      <c r="F10" s="4">
        <f>C5*C4*(1-C15)</f>
        <v>18000000</v>
      </c>
      <c r="H10" s="15">
        <f>SUM(H5:H9)</f>
        <v>1</v>
      </c>
      <c r="I10" s="19" t="s">
        <v>36</v>
      </c>
      <c r="J10" s="14">
        <f>SUMPRODUCT(H5:H9,J5:J9)</f>
        <v>6300</v>
      </c>
      <c r="K10" s="15"/>
    </row>
    <row r="11" spans="2:11" x14ac:dyDescent="0.25">
      <c r="B11" s="2" t="s">
        <v>14</v>
      </c>
      <c r="C11" s="2">
        <v>40</v>
      </c>
      <c r="E11" s="3" t="s">
        <v>29</v>
      </c>
      <c r="F11" s="4">
        <f>F4*F8*12/0.64+F7*J11</f>
        <v>8123437.5</v>
      </c>
      <c r="H11" s="11"/>
      <c r="I11" s="19" t="s">
        <v>35</v>
      </c>
      <c r="J11" s="14">
        <v>5000</v>
      </c>
      <c r="K11" s="14" t="s">
        <v>34</v>
      </c>
    </row>
    <row r="12" spans="2:11" x14ac:dyDescent="0.25">
      <c r="B12" s="2" t="s">
        <v>15</v>
      </c>
      <c r="C12" s="2">
        <v>4</v>
      </c>
      <c r="E12" s="3" t="s">
        <v>12</v>
      </c>
      <c r="F12" s="4">
        <f>C7*C8*F8*12/0.64</f>
        <v>4556250</v>
      </c>
    </row>
    <row r="13" spans="2:11" x14ac:dyDescent="0.25">
      <c r="B13" s="2" t="s">
        <v>27</v>
      </c>
      <c r="C13" s="6">
        <v>0.4</v>
      </c>
      <c r="E13" s="3" t="s">
        <v>25</v>
      </c>
      <c r="F13" s="4">
        <f>SUM(F11:F12)*C13+F10*C14</f>
        <v>8671875</v>
      </c>
    </row>
    <row r="14" spans="2:11" x14ac:dyDescent="0.25">
      <c r="B14" s="2" t="s">
        <v>28</v>
      </c>
      <c r="C14" s="6">
        <v>0.2</v>
      </c>
      <c r="E14" s="3" t="s">
        <v>0</v>
      </c>
      <c r="F14" s="4">
        <f>SUM(F11:F13)</f>
        <v>21351562.5</v>
      </c>
    </row>
    <row r="15" spans="2:11" x14ac:dyDescent="0.25">
      <c r="B15" s="2" t="s">
        <v>16</v>
      </c>
      <c r="C15" s="6">
        <v>0.4</v>
      </c>
      <c r="E15" s="24" t="s">
        <v>1</v>
      </c>
      <c r="F15" s="25">
        <f>F10-F14</f>
        <v>-3351562.5</v>
      </c>
    </row>
    <row r="16" spans="2:11" s="7" customFormat="1" x14ac:dyDescent="0.25">
      <c r="B16" s="20" t="s">
        <v>30</v>
      </c>
      <c r="C16" s="12"/>
      <c r="F16" s="21">
        <f>F15/F10</f>
        <v>-0.18619791666666666</v>
      </c>
      <c r="G16" s="13"/>
      <c r="K16" s="23"/>
    </row>
    <row r="17" spans="5:5" x14ac:dyDescent="0.25">
      <c r="E17" s="16"/>
    </row>
    <row r="18" spans="5:5" x14ac:dyDescent="0.25">
      <c r="E18" s="16"/>
    </row>
    <row r="19" spans="5:5" x14ac:dyDescent="0.25">
      <c r="E19" s="16"/>
    </row>
    <row r="20" spans="5:5" x14ac:dyDescent="0.25">
      <c r="E20" s="16"/>
    </row>
    <row r="21" spans="5:5" x14ac:dyDescent="0.25">
      <c r="E21" s="16"/>
    </row>
    <row r="22" spans="5:5" x14ac:dyDescent="0.25">
      <c r="E22" s="16"/>
    </row>
    <row r="23" spans="5:5" x14ac:dyDescent="0.25">
      <c r="E23" s="16"/>
    </row>
    <row r="24" spans="5:5" x14ac:dyDescent="0.25">
      <c r="E24" s="16"/>
    </row>
    <row r="25" spans="5:5" x14ac:dyDescent="0.25">
      <c r="E25" s="16"/>
    </row>
    <row r="26" spans="5:5" x14ac:dyDescent="0.25">
      <c r="E26" s="16"/>
    </row>
    <row r="27" spans="5:5" x14ac:dyDescent="0.25">
      <c r="E27" s="16"/>
    </row>
    <row r="28" spans="5:5" x14ac:dyDescent="0.25">
      <c r="E28" s="16"/>
    </row>
    <row r="29" spans="5:5" x14ac:dyDescent="0.25">
      <c r="E29" s="16"/>
    </row>
    <row r="30" spans="5:5" x14ac:dyDescent="0.25">
      <c r="E30" s="16"/>
    </row>
    <row r="31" spans="5:5" x14ac:dyDescent="0.25">
      <c r="E31" s="16"/>
    </row>
    <row r="32" spans="5:5" x14ac:dyDescent="0.25">
      <c r="E32" s="16"/>
    </row>
    <row r="33" spans="5:5" x14ac:dyDescent="0.25">
      <c r="E33" s="16"/>
    </row>
    <row r="34" spans="5:5" x14ac:dyDescent="0.25">
      <c r="E34" s="16"/>
    </row>
    <row r="35" spans="5:5" x14ac:dyDescent="0.25">
      <c r="E35" s="16"/>
    </row>
    <row r="36" spans="5:5" x14ac:dyDescent="0.25">
      <c r="E36" s="16"/>
    </row>
    <row r="37" spans="5:5" x14ac:dyDescent="0.25">
      <c r="E37" s="16"/>
    </row>
    <row r="38" spans="5:5" x14ac:dyDescent="0.25">
      <c r="E38" s="16"/>
    </row>
    <row r="39" spans="5:5" x14ac:dyDescent="0.25">
      <c r="E39" s="16"/>
    </row>
    <row r="40" spans="5:5" x14ac:dyDescent="0.25">
      <c r="E40" s="16"/>
    </row>
    <row r="41" spans="5:5" x14ac:dyDescent="0.25">
      <c r="E41" s="16"/>
    </row>
    <row r="42" spans="5:5" x14ac:dyDescent="0.25">
      <c r="E42" s="16"/>
    </row>
    <row r="43" spans="5:5" x14ac:dyDescent="0.25">
      <c r="E43" s="16"/>
    </row>
    <row r="44" spans="5:5" x14ac:dyDescent="0.25">
      <c r="E44" s="16"/>
    </row>
    <row r="45" spans="5:5" x14ac:dyDescent="0.25">
      <c r="E45" s="16"/>
    </row>
    <row r="46" spans="5:5" x14ac:dyDescent="0.25">
      <c r="E46" s="16"/>
    </row>
    <row r="47" spans="5:5" x14ac:dyDescent="0.25">
      <c r="E47" s="16"/>
    </row>
    <row r="48" spans="5:5" x14ac:dyDescent="0.25">
      <c r="E48" s="16"/>
    </row>
    <row r="49" spans="5:5" x14ac:dyDescent="0.25">
      <c r="E49" s="16"/>
    </row>
    <row r="50" spans="5:5" x14ac:dyDescent="0.25">
      <c r="E50" s="16"/>
    </row>
    <row r="51" spans="5:5" x14ac:dyDescent="0.25">
      <c r="E51" s="16"/>
    </row>
    <row r="52" spans="5:5" x14ac:dyDescent="0.25">
      <c r="E52" s="16"/>
    </row>
    <row r="53" spans="5:5" x14ac:dyDescent="0.25">
      <c r="E53" s="16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</vt:lpstr>
    </vt:vector>
  </TitlesOfParts>
  <Company>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eerkut</dc:creator>
  <cp:lastModifiedBy>User</cp:lastModifiedBy>
  <dcterms:created xsi:type="dcterms:W3CDTF">2007-10-29T21:00:19Z</dcterms:created>
  <dcterms:modified xsi:type="dcterms:W3CDTF">2015-07-09T10:48:33Z</dcterms:modified>
</cp:coreProperties>
</file>